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8.09.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<sst xmlns="http://schemas.openxmlformats.org/spreadsheetml/2006/main" count="45" uniqueCount="45">
  <si>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в том числе</t>
  </si>
  <si>
    <t>увеличение стоимости основных средств</t>
  </si>
  <si>
    <t>прочие расходы</t>
  </si>
  <si>
    <t>транспортные услуги</t>
  </si>
  <si>
    <t>Показатели по поступлениям и расходам (выплатам) учреждения</t>
  </si>
  <si>
    <t>Наименование показателя  90</t>
  </si>
  <si>
    <t>Выплаты по расходам всего:</t>
  </si>
  <si>
    <t>Иные платежи</t>
  </si>
  <si>
    <t>расходы на закупку товаров, работ, услуг, всего</t>
  </si>
  <si>
    <t>код строки</t>
  </si>
  <si>
    <t>код по бюдж.классиф.</t>
  </si>
  <si>
    <t>уплату налогов, сборов и иных платежей, всего</t>
  </si>
  <si>
    <t>выплаты персоналу всего</t>
  </si>
  <si>
    <t>из них: 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</si>
  <si>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</si>
  <si>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</si>
  <si>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</si>
  <si>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Налог на имущество и земельный налог</t>
  </si>
  <si>
    <t>Прочие налоги и сборы</t>
  </si>
  <si>
    <t>611 м</t>
  </si>
  <si>
    <t>коммунальные услуги в т.ч.</t>
  </si>
  <si>
    <t>электроэнергия</t>
  </si>
  <si>
    <t>теплоэнергия</t>
  </si>
  <si>
    <t>водоснабжение</t>
  </si>
  <si>
    <t>ЖБО</t>
  </si>
  <si>
    <t>увеличение стоимости материальных запасов в т.ч.</t>
  </si>
  <si>
    <t>продукты питания</t>
  </si>
  <si>
    <t>иные расходы</t>
  </si>
  <si>
    <t>работы, услуги по содержанию имущества в т.ч.</t>
  </si>
  <si>
    <t>ТБО</t>
  </si>
  <si>
    <t>Иные услуги</t>
  </si>
  <si>
    <t>прочие работы, услуги в т.ч.</t>
  </si>
  <si>
    <t>План финансово-хозяйственной деятельности на 2017 год МБДОУ № 11 "Березка"</t>
  </si>
  <si>
    <t>интернет</t>
  </si>
  <si>
    <t>прочие услуги</t>
  </si>
  <si>
    <t>услуги связи в т.ч.</t>
  </si>
  <si>
    <t>сопровожд.и обновл.справ.системы</t>
  </si>
  <si>
    <t>тех.обслуживание и ремонт техники</t>
  </si>
  <si>
    <t>подписные периодич.издания</t>
  </si>
  <si>
    <t>Фактич.расход</t>
  </si>
  <si>
    <t>остаток лимитов на 01.10.2017г.</t>
  </si>
  <si>
    <t>экономия</t>
  </si>
  <si>
    <t>предположительные расходы 4 квартал</t>
  </si>
  <si>
    <t>Противопожарные мероприятия (ОКО, ЕДДС, ТО пож.сигн)</t>
  </si>
  <si>
    <t>Иные услуги (обслуж.УУТЭ, зарядка огнетуш.)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</si>
</sst>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2.7109375" style="0" customWidth="1"/>
    <col min="2" max="2" width="52.7109375" style="0" customWidth="1"/>
    <col min="5" max="5" width="12.57421875" style="0" customWidth="1"/>
    <col min="6" max="6" width="14.140625" style="0" customWidth="1"/>
    <col min="7" max="7" width="14.8515625" style="0" customWidth="1"/>
    <col min="8" max="8" width="12.8515625" style="0" customWidth="1"/>
    <col min="9" max="9" width="13.7109375" style="0" customWidth="1"/>
  </cols>
  <sheetData>
    <row r="1" spans="2:7" ht="15.75">
      <c r="B1" s="21" t="s">
        <v>32</v>
      </c>
      <c r="C1" s="21"/>
      <c r="D1" s="21"/>
      <c r="E1" s="21"/>
      <c r="F1" s="21"/>
      <c r="G1" s="21"/>
    </row>
    <row r="2" spans="2:7" ht="14.25" customHeight="1">
      <c r="B2" s="22" t="s">
        <v>4</v>
      </c>
      <c r="C2" s="22"/>
      <c r="D2" s="22"/>
      <c r="E2" s="22"/>
      <c r="F2" s="22"/>
      <c r="G2" s="22"/>
    </row>
    <row r="3" spans="2:7" ht="15" customHeight="1" hidden="1">
      <c r="B3" s="6"/>
      <c r="C3" s="6"/>
      <c r="D3" s="7"/>
      <c r="E3" s="8"/>
      <c r="F3" s="5"/>
      <c r="G3" s="5"/>
    </row>
    <row r="4" spans="2:9" s="1" customFormat="1" ht="13.5" customHeight="1">
      <c r="B4" s="23" t="s">
        <v>5</v>
      </c>
      <c r="C4" s="23" t="s">
        <v>9</v>
      </c>
      <c r="D4" s="25" t="s">
        <v>10</v>
      </c>
      <c r="E4" s="27" t="s">
        <v>0</v>
      </c>
      <c r="F4" s="28"/>
      <c r="G4" s="28"/>
      <c r="H4" s="29"/>
      <c r="I4" s="2"/>
    </row>
    <row r="5" spans="2:9" s="1" customFormat="1" ht="40.5" customHeight="1">
      <c r="B5" s="24"/>
      <c r="C5" s="24"/>
      <c r="D5" s="26"/>
      <c r="E5" s="2" t="s">
        <v>19</v>
      </c>
      <c r="F5" s="2" t="s">
        <v>39</v>
      </c>
      <c r="G5" s="2" t="s">
        <v>40</v>
      </c>
      <c r="H5" s="2" t="s">
        <v>42</v>
      </c>
      <c r="I5" s="2" t="s">
        <v>41</v>
      </c>
    </row>
    <row r="6" spans="2:9" s="1" customFormat="1" ht="16.5" customHeight="1">
      <c r="B6" s="9" t="s">
        <v>6</v>
      </c>
      <c r="C6" s="16">
        <v>200</v>
      </c>
      <c r="D6" s="3"/>
      <c r="E6" s="13">
        <f>E7+E12+E16</f>
        <v>5518600</v>
      </c>
      <c r="F6" s="13">
        <f>F7+F12+F16</f>
        <v>3719243.99</v>
      </c>
      <c r="G6" s="13">
        <f>G7+G12+G16</f>
        <v>1799356.0099999998</v>
      </c>
      <c r="H6" s="13">
        <f>H7+H12+H16</f>
        <v>1424339.62</v>
      </c>
      <c r="I6" s="13">
        <f>I7+I12+I16</f>
        <v>375016.3899999999</v>
      </c>
    </row>
    <row r="7" spans="2:9" s="1" customFormat="1" ht="16.5" customHeight="1">
      <c r="B7" s="10" t="s">
        <v>12</v>
      </c>
      <c r="C7" s="17">
        <v>210</v>
      </c>
      <c r="D7" s="2">
        <v>110</v>
      </c>
      <c r="E7" s="13">
        <f>E9+E10+E11</f>
        <v>1606000</v>
      </c>
      <c r="F7" s="13">
        <f>F9+F10+F11</f>
        <v>1118778.85</v>
      </c>
      <c r="G7" s="13">
        <f>G9+G10+G11</f>
        <v>487221.15</v>
      </c>
      <c r="H7" s="13">
        <f>H9+H10+H11</f>
        <v>455708.86000000004</v>
      </c>
      <c r="I7" s="13">
        <f>I9+I10+I11</f>
        <v>31512.289999999994</v>
      </c>
    </row>
    <row r="8" spans="2:9" s="1" customFormat="1" ht="27" customHeight="1">
      <c r="B8" s="10" t="s">
        <v>13</v>
      </c>
      <c r="C8" s="17">
        <v>211</v>
      </c>
      <c r="D8" s="2">
        <v>110</v>
      </c>
      <c r="E8" s="13">
        <f>E9+E10+E11</f>
        <v>1606000</v>
      </c>
      <c r="F8" s="13">
        <f>F9+F10+F11</f>
        <v>1118778.85</v>
      </c>
      <c r="G8" s="13">
        <f>G9+G10+G11</f>
        <v>487221.15</v>
      </c>
      <c r="H8" s="13">
        <f>H9+H10+H11</f>
        <v>455708.86000000004</v>
      </c>
      <c r="I8" s="13">
        <f>I9+I10+I11</f>
        <v>31512.289999999994</v>
      </c>
    </row>
    <row r="9" spans="2:9" s="1" customFormat="1" ht="16.5" customHeight="1">
      <c r="B9" s="10" t="s">
        <v>14</v>
      </c>
      <c r="C9" s="17"/>
      <c r="D9" s="2">
        <v>111</v>
      </c>
      <c r="E9" s="14">
        <v>1233500</v>
      </c>
      <c r="F9" s="14">
        <v>865998.96</v>
      </c>
      <c r="G9" s="14">
        <f>E9-F9</f>
        <v>367501.04000000004</v>
      </c>
      <c r="H9" s="14">
        <f>62616.66+281011.5</f>
        <v>343628.16000000003</v>
      </c>
      <c r="I9" s="14">
        <f>G9-H9</f>
        <v>23872.880000000005</v>
      </c>
    </row>
    <row r="10" spans="2:9" s="1" customFormat="1" ht="16.5" customHeight="1">
      <c r="B10" s="10" t="s">
        <v>15</v>
      </c>
      <c r="C10" s="17"/>
      <c r="D10" s="2">
        <v>112</v>
      </c>
      <c r="E10" s="14">
        <v>0</v>
      </c>
      <c r="F10" s="14">
        <v>0</v>
      </c>
      <c r="G10" s="14">
        <f>E10-F10</f>
        <v>0</v>
      </c>
      <c r="H10" s="14"/>
      <c r="I10" s="2"/>
    </row>
    <row r="11" spans="2:9" s="1" customFormat="1" ht="16.5" customHeight="1">
      <c r="B11" s="10" t="s">
        <v>16</v>
      </c>
      <c r="C11" s="17"/>
      <c r="D11" s="2">
        <v>119</v>
      </c>
      <c r="E11" s="14">
        <v>372500</v>
      </c>
      <c r="F11" s="14">
        <v>252779.89</v>
      </c>
      <c r="G11" s="14">
        <f>E11-F11</f>
        <v>119720.10999999999</v>
      </c>
      <c r="H11" s="14">
        <f>27215.23+84865.47</f>
        <v>112080.7</v>
      </c>
      <c r="I11" s="14">
        <f>G11-H11</f>
        <v>7639.409999999989</v>
      </c>
    </row>
    <row r="12" spans="2:9" s="1" customFormat="1" ht="16.5" customHeight="1">
      <c r="B12" s="19" t="s">
        <v>11</v>
      </c>
      <c r="C12" s="16">
        <v>230</v>
      </c>
      <c r="D12" s="3">
        <v>850</v>
      </c>
      <c r="E12" s="13">
        <f>E13+E14+E15</f>
        <v>16200</v>
      </c>
      <c r="F12" s="13">
        <f>F13+F14+F15</f>
        <v>15211.73</v>
      </c>
      <c r="G12" s="13">
        <f>G13+G14+G15</f>
        <v>988.27</v>
      </c>
      <c r="H12" s="13">
        <f>H13+H14+H15</f>
        <v>3688.27</v>
      </c>
      <c r="I12" s="13">
        <f>I13+I14+I15</f>
        <v>-2700</v>
      </c>
    </row>
    <row r="13" spans="2:9" s="1" customFormat="1" ht="16.5" customHeight="1">
      <c r="B13" s="15" t="s">
        <v>17</v>
      </c>
      <c r="C13" s="16"/>
      <c r="D13" s="2">
        <v>851</v>
      </c>
      <c r="E13" s="14">
        <f>14100+200</f>
        <v>14300</v>
      </c>
      <c r="F13" s="14">
        <v>14300</v>
      </c>
      <c r="G13" s="14">
        <f>E13-F13</f>
        <v>0</v>
      </c>
      <c r="H13" s="14">
        <v>3500</v>
      </c>
      <c r="I13" s="20">
        <f>G13-H13</f>
        <v>-3500</v>
      </c>
    </row>
    <row r="14" spans="2:9" s="1" customFormat="1" ht="16.5" customHeight="1">
      <c r="B14" s="15" t="s">
        <v>18</v>
      </c>
      <c r="C14" s="16"/>
      <c r="D14" s="2">
        <v>852</v>
      </c>
      <c r="E14" s="14">
        <f>2100-1100-200</f>
        <v>800</v>
      </c>
      <c r="F14" s="14">
        <v>0</v>
      </c>
      <c r="G14" s="14">
        <f>E14-F14</f>
        <v>800</v>
      </c>
      <c r="H14" s="14">
        <v>0</v>
      </c>
      <c r="I14" s="14">
        <f aca="true" t="shared" si="0" ref="I14:I20">G14-H14</f>
        <v>800</v>
      </c>
    </row>
    <row r="15" spans="2:9" s="1" customFormat="1" ht="16.5" customHeight="1">
      <c r="B15" s="10" t="s">
        <v>7</v>
      </c>
      <c r="C15" s="17"/>
      <c r="D15" s="2">
        <v>853</v>
      </c>
      <c r="E15" s="14">
        <f>1100</f>
        <v>1100</v>
      </c>
      <c r="F15" s="14">
        <v>911.73</v>
      </c>
      <c r="G15" s="14">
        <f>E15-F15</f>
        <v>188.26999999999998</v>
      </c>
      <c r="H15" s="14">
        <v>188.27</v>
      </c>
      <c r="I15" s="14">
        <f t="shared" si="0"/>
        <v>0</v>
      </c>
    </row>
    <row r="16" spans="2:9" s="1" customFormat="1" ht="24.75" customHeight="1">
      <c r="B16" s="9" t="s">
        <v>8</v>
      </c>
      <c r="C16" s="16">
        <v>260</v>
      </c>
      <c r="D16" s="2"/>
      <c r="E16" s="13">
        <f>E17+E20+E21+E26+E31+E36+E37+E34</f>
        <v>3896400</v>
      </c>
      <c r="F16" s="13">
        <f>F17+F20+F21+F26+F31+F36+F37+F34</f>
        <v>2585253.41</v>
      </c>
      <c r="G16" s="13">
        <f>G17+G20+G21+G26+G31+G36+G37+G34</f>
        <v>1311146.5899999999</v>
      </c>
      <c r="H16" s="13">
        <f>H17+H20+H21+H26+H31+H36+H37+H34</f>
        <v>964942.49</v>
      </c>
      <c r="I16" s="13">
        <f>I17+I20+I21+I26+I31+I36+I37+I34</f>
        <v>346204.0999999999</v>
      </c>
    </row>
    <row r="17" spans="2:9" s="1" customFormat="1" ht="16.5" customHeight="1">
      <c r="B17" s="9" t="s">
        <v>35</v>
      </c>
      <c r="C17" s="16"/>
      <c r="D17" s="2">
        <v>244</v>
      </c>
      <c r="E17" s="13">
        <f>E18+E19</f>
        <v>1272</v>
      </c>
      <c r="F17" s="13">
        <f>F18+F19</f>
        <v>1272</v>
      </c>
      <c r="G17" s="13">
        <f>G18+G19</f>
        <v>0</v>
      </c>
      <c r="H17" s="13">
        <f>H18+H19</f>
        <v>0</v>
      </c>
      <c r="I17" s="13">
        <f>I18+I19</f>
        <v>0</v>
      </c>
    </row>
    <row r="18" spans="2:9" s="1" customFormat="1" ht="16.5" customHeight="1">
      <c r="B18" s="15" t="s">
        <v>33</v>
      </c>
      <c r="C18" s="18"/>
      <c r="D18" s="2"/>
      <c r="E18" s="14">
        <v>0</v>
      </c>
      <c r="F18" s="14"/>
      <c r="G18" s="14"/>
      <c r="H18" s="14"/>
      <c r="I18" s="14">
        <f t="shared" si="0"/>
        <v>0</v>
      </c>
    </row>
    <row r="19" spans="2:9" s="1" customFormat="1" ht="16.5" customHeight="1">
      <c r="B19" s="15" t="s">
        <v>34</v>
      </c>
      <c r="C19" s="18"/>
      <c r="D19" s="2"/>
      <c r="E19" s="14">
        <f>1272</f>
        <v>1272</v>
      </c>
      <c r="F19" s="14">
        <v>1272</v>
      </c>
      <c r="G19" s="14">
        <f>E19-F19</f>
        <v>0</v>
      </c>
      <c r="H19" s="14">
        <v>0</v>
      </c>
      <c r="I19" s="14">
        <f t="shared" si="0"/>
        <v>0</v>
      </c>
    </row>
    <row r="20" spans="2:9" s="1" customFormat="1" ht="16.5" customHeight="1">
      <c r="B20" s="15" t="s">
        <v>3</v>
      </c>
      <c r="C20" s="18"/>
      <c r="D20" s="2">
        <v>244</v>
      </c>
      <c r="E20" s="14">
        <v>0</v>
      </c>
      <c r="F20" s="14"/>
      <c r="G20" s="14"/>
      <c r="H20" s="14"/>
      <c r="I20" s="14">
        <f t="shared" si="0"/>
        <v>0</v>
      </c>
    </row>
    <row r="21" spans="2:9" s="4" customFormat="1" ht="14.25">
      <c r="B21" s="9" t="s">
        <v>20</v>
      </c>
      <c r="C21" s="16"/>
      <c r="D21" s="3">
        <v>244</v>
      </c>
      <c r="E21" s="13">
        <f>E22+E23+E24+E25</f>
        <v>898400</v>
      </c>
      <c r="F21" s="13">
        <f>F22+F23+F24+F25</f>
        <v>608102.94</v>
      </c>
      <c r="G21" s="13">
        <f>G22+G23+G24+G25</f>
        <v>290297.06</v>
      </c>
      <c r="H21" s="13">
        <f>H22+H23+H24+H25</f>
        <v>323230.67000000004</v>
      </c>
      <c r="I21" s="13">
        <f>I22+I23+I24+I25</f>
        <v>-32933.610000000015</v>
      </c>
    </row>
    <row r="22" spans="2:9" s="1" customFormat="1" ht="15">
      <c r="B22" s="10" t="s">
        <v>21</v>
      </c>
      <c r="C22" s="17"/>
      <c r="D22" s="2"/>
      <c r="E22" s="14">
        <v>202000</v>
      </c>
      <c r="F22" s="14">
        <v>161928.3</v>
      </c>
      <c r="G22" s="14">
        <f>E22-F22</f>
        <v>40071.70000000001</v>
      </c>
      <c r="H22" s="14">
        <v>60000</v>
      </c>
      <c r="I22" s="20">
        <f>G22-H22</f>
        <v>-19928.29999999999</v>
      </c>
    </row>
    <row r="23" spans="2:9" s="1" customFormat="1" ht="15">
      <c r="B23" s="10" t="s">
        <v>22</v>
      </c>
      <c r="C23" s="17"/>
      <c r="D23" s="2"/>
      <c r="E23" s="14">
        <v>578800</v>
      </c>
      <c r="F23" s="14">
        <v>368137.89</v>
      </c>
      <c r="G23" s="14">
        <f>E23-F23</f>
        <v>210662.11</v>
      </c>
      <c r="H23" s="14">
        <v>210000</v>
      </c>
      <c r="I23" s="14">
        <f>G23-H23</f>
        <v>662.109999999986</v>
      </c>
    </row>
    <row r="24" spans="2:9" s="1" customFormat="1" ht="15">
      <c r="B24" s="10" t="s">
        <v>23</v>
      </c>
      <c r="C24" s="17"/>
      <c r="D24" s="2"/>
      <c r="E24" s="14">
        <v>29000</v>
      </c>
      <c r="F24" s="14">
        <v>30878.24</v>
      </c>
      <c r="G24" s="20">
        <f>E24-F24</f>
        <v>-1878.2400000000016</v>
      </c>
      <c r="H24" s="14">
        <v>23108.33</v>
      </c>
      <c r="I24" s="20">
        <f>G24-H24</f>
        <v>-24986.570000000003</v>
      </c>
    </row>
    <row r="25" spans="2:9" s="1" customFormat="1" ht="15">
      <c r="B25" s="10" t="s">
        <v>24</v>
      </c>
      <c r="C25" s="17"/>
      <c r="D25" s="2"/>
      <c r="E25" s="14">
        <v>88600</v>
      </c>
      <c r="F25" s="14">
        <v>47158.51</v>
      </c>
      <c r="G25" s="14">
        <f>E25-F25</f>
        <v>41441.49</v>
      </c>
      <c r="H25" s="14">
        <v>30122.34</v>
      </c>
      <c r="I25" s="14">
        <f>G25-H25</f>
        <v>11319.149999999998</v>
      </c>
    </row>
    <row r="26" spans="2:9" s="4" customFormat="1" ht="34.5" customHeight="1">
      <c r="B26" s="9" t="s">
        <v>28</v>
      </c>
      <c r="C26" s="16"/>
      <c r="D26" s="3">
        <v>244</v>
      </c>
      <c r="E26" s="13">
        <f>E27+E28+E29</f>
        <v>138200</v>
      </c>
      <c r="F26" s="13">
        <f>F27+F28+F29</f>
        <v>77979.66</v>
      </c>
      <c r="G26" s="13">
        <f>G27+G28+G29</f>
        <v>60220.34</v>
      </c>
      <c r="H26" s="13">
        <f>H27+H28+H29</f>
        <v>38064.54</v>
      </c>
      <c r="I26" s="13">
        <f>I27+I28+I29</f>
        <v>22155.800000000003</v>
      </c>
    </row>
    <row r="27" spans="2:9" s="1" customFormat="1" ht="16.5" customHeight="1">
      <c r="B27" s="10" t="s">
        <v>29</v>
      </c>
      <c r="C27" s="17"/>
      <c r="D27" s="2"/>
      <c r="E27" s="14">
        <v>12000</v>
      </c>
      <c r="F27" s="14">
        <v>5678.56</v>
      </c>
      <c r="G27" s="14">
        <f>E27-F27</f>
        <v>6321.44</v>
      </c>
      <c r="H27" s="14">
        <v>6321.44</v>
      </c>
      <c r="I27" s="20">
        <f>G27-H27</f>
        <v>0</v>
      </c>
    </row>
    <row r="28" spans="2:9" s="1" customFormat="1" ht="30" customHeight="1">
      <c r="B28" s="10" t="s">
        <v>43</v>
      </c>
      <c r="C28" s="17"/>
      <c r="D28" s="2"/>
      <c r="E28" s="14">
        <v>60400</v>
      </c>
      <c r="F28" s="14">
        <f>12000+5408+28968</f>
        <v>46376</v>
      </c>
      <c r="G28" s="14">
        <f>E28-F28</f>
        <v>14024</v>
      </c>
      <c r="H28" s="14">
        <v>23188</v>
      </c>
      <c r="I28" s="20">
        <f>G28-H28</f>
        <v>-9164</v>
      </c>
    </row>
    <row r="29" spans="2:9" s="1" customFormat="1" ht="16.5" customHeight="1">
      <c r="B29" s="10" t="s">
        <v>44</v>
      </c>
      <c r="C29" s="17"/>
      <c r="D29" s="2"/>
      <c r="E29" s="14">
        <v>65800</v>
      </c>
      <c r="F29" s="14">
        <f>17000+6800+2125.1</f>
        <v>25925.1</v>
      </c>
      <c r="G29" s="14">
        <f>E29-F29</f>
        <v>39874.9</v>
      </c>
      <c r="H29" s="14">
        <f>7255.1+1300</f>
        <v>8555.1</v>
      </c>
      <c r="I29" s="14">
        <f>G29-H29</f>
        <v>31319.800000000003</v>
      </c>
    </row>
    <row r="30" spans="2:9" s="1" customFormat="1" ht="16.5" customHeight="1">
      <c r="B30" s="10" t="s">
        <v>37</v>
      </c>
      <c r="C30" s="17"/>
      <c r="D30" s="2"/>
      <c r="E30" s="14"/>
      <c r="F30" s="14"/>
      <c r="G30" s="14">
        <f>E30-F30</f>
        <v>0</v>
      </c>
      <c r="H30" s="14"/>
      <c r="I30" s="2"/>
    </row>
    <row r="31" spans="2:9" s="4" customFormat="1" ht="16.5" customHeight="1">
      <c r="B31" s="19" t="s">
        <v>31</v>
      </c>
      <c r="C31" s="16"/>
      <c r="D31" s="3">
        <v>244</v>
      </c>
      <c r="E31" s="13">
        <f>E32+E33</f>
        <v>50788</v>
      </c>
      <c r="F31" s="13">
        <f>F32+F33</f>
        <v>46633</v>
      </c>
      <c r="G31" s="13">
        <f>G32+G33</f>
        <v>4155</v>
      </c>
      <c r="H31" s="13">
        <f>H32+H33</f>
        <v>0</v>
      </c>
      <c r="I31" s="13">
        <f>I32+I33</f>
        <v>4155</v>
      </c>
    </row>
    <row r="32" spans="2:9" s="1" customFormat="1" ht="16.5" customHeight="1">
      <c r="B32" s="15" t="s">
        <v>36</v>
      </c>
      <c r="C32" s="17"/>
      <c r="D32" s="2"/>
      <c r="E32" s="14">
        <f>4300+788</f>
        <v>5088</v>
      </c>
      <c r="F32" s="14">
        <v>5088</v>
      </c>
      <c r="G32" s="14">
        <f>E32-F32</f>
        <v>0</v>
      </c>
      <c r="H32" s="14"/>
      <c r="I32" s="2"/>
    </row>
    <row r="33" spans="2:9" s="1" customFormat="1" ht="16.5" customHeight="1">
      <c r="B33" s="15" t="s">
        <v>30</v>
      </c>
      <c r="C33" s="17"/>
      <c r="D33" s="2"/>
      <c r="E33" s="14">
        <v>45700</v>
      </c>
      <c r="F33" s="14">
        <f>8800+32745</f>
        <v>41545</v>
      </c>
      <c r="G33" s="14">
        <f>E33-F33</f>
        <v>4155</v>
      </c>
      <c r="H33" s="14">
        <v>0</v>
      </c>
      <c r="I33" s="14">
        <f>G33-H33</f>
        <v>4155</v>
      </c>
    </row>
    <row r="34" spans="2:9" s="1" customFormat="1" ht="16.5" customHeight="1">
      <c r="B34" s="15" t="s">
        <v>2</v>
      </c>
      <c r="C34" s="17"/>
      <c r="D34" s="2">
        <v>244</v>
      </c>
      <c r="E34" s="14">
        <v>0</v>
      </c>
      <c r="F34" s="14"/>
      <c r="G34" s="14">
        <f>E34-F34</f>
        <v>0</v>
      </c>
      <c r="H34" s="14"/>
      <c r="I34" s="2"/>
    </row>
    <row r="35" spans="2:9" s="1" customFormat="1" ht="16.5" customHeight="1">
      <c r="B35" s="15" t="s">
        <v>38</v>
      </c>
      <c r="C35" s="17"/>
      <c r="D35" s="2">
        <v>244</v>
      </c>
      <c r="E35" s="14"/>
      <c r="F35" s="14"/>
      <c r="G35" s="14">
        <f>E35-F35</f>
        <v>0</v>
      </c>
      <c r="H35" s="14"/>
      <c r="I35" s="2"/>
    </row>
    <row r="36" spans="2:9" s="4" customFormat="1" ht="16.5" customHeight="1">
      <c r="B36" s="19" t="s">
        <v>1</v>
      </c>
      <c r="C36" s="16"/>
      <c r="D36" s="3">
        <v>244</v>
      </c>
      <c r="E36" s="13">
        <v>0</v>
      </c>
      <c r="F36" s="13">
        <v>0</v>
      </c>
      <c r="G36" s="13">
        <v>0</v>
      </c>
      <c r="H36" s="13"/>
      <c r="I36" s="3"/>
    </row>
    <row r="37" spans="2:9" s="4" customFormat="1" ht="25.5" customHeight="1">
      <c r="B37" s="9" t="s">
        <v>25</v>
      </c>
      <c r="C37" s="16"/>
      <c r="D37" s="3">
        <v>244</v>
      </c>
      <c r="E37" s="13">
        <f>E38+E39</f>
        <v>2807740</v>
      </c>
      <c r="F37" s="13">
        <f>F38+F39</f>
        <v>1851265.81</v>
      </c>
      <c r="G37" s="13">
        <f>G38+G39</f>
        <v>956474.19</v>
      </c>
      <c r="H37" s="13">
        <f>H38+H39</f>
        <v>603647.28</v>
      </c>
      <c r="I37" s="13">
        <f>I38+I39</f>
        <v>352826.9099999999</v>
      </c>
    </row>
    <row r="38" spans="2:9" s="1" customFormat="1" ht="16.5" customHeight="1">
      <c r="B38" s="10" t="s">
        <v>26</v>
      </c>
      <c r="C38" s="17"/>
      <c r="D38" s="2"/>
      <c r="E38" s="14">
        <f>2809800-2060</f>
        <v>2807740</v>
      </c>
      <c r="F38" s="14">
        <v>1851265.81</v>
      </c>
      <c r="G38" s="14">
        <f>E38-F38</f>
        <v>956474.19</v>
      </c>
      <c r="H38" s="14">
        <v>603647.28</v>
      </c>
      <c r="I38" s="13">
        <f>G38-H38</f>
        <v>352826.9099999999</v>
      </c>
    </row>
    <row r="39" spans="2:9" s="1" customFormat="1" ht="16.5" customHeight="1">
      <c r="B39" s="10" t="s">
        <v>27</v>
      </c>
      <c r="C39" s="17"/>
      <c r="D39" s="2"/>
      <c r="E39" s="14">
        <v>0</v>
      </c>
      <c r="F39" s="14"/>
      <c r="G39" s="14"/>
      <c r="H39" s="14"/>
      <c r="I39" s="2"/>
    </row>
    <row r="40" ht="8.25" customHeight="1"/>
    <row r="41" spans="2:3" ht="14.25" customHeight="1">
      <c r="B41" s="11"/>
      <c r="C41" s="11"/>
    </row>
    <row r="42" spans="2:3" ht="16.5" customHeight="1">
      <c r="B42" s="12"/>
      <c r="C42" s="12"/>
    </row>
  </sheetData>
  <mergeCells count="6">
    <mergeCell ref="B1:G1"/>
    <mergeCell ref="B2:G2"/>
    <mergeCell ref="B4:B5"/>
    <mergeCell ref="C4:C5"/>
    <mergeCell ref="D4:D5"/>
    <mergeCell ref="E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2017-10-10T07:39:44Z</cp:lastPrinted>
  <dcterms:created xsi:type="dcterms:W3CDTF">1996-10-08T23:32:33Z</dcterms:created>
  <dcterms:modified xsi:type="dcterms:W3CDTF">2017-10-10T08:30:17Z</dcterms:modified>
  <cp:category/>
  <cp:version/>
  <cp:contentType/>
  <cp:contentStatus/>
</cp:coreProperties>
</file>